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577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'Sheet1'!$A$1:$T$41</definedName>
  </definedNames>
  <calcPr fullCalcOnLoad="1"/>
</workbook>
</file>

<file path=xl/sharedStrings.xml><?xml version="1.0" encoding="utf-8"?>
<sst xmlns="http://schemas.openxmlformats.org/spreadsheetml/2006/main" count="25" uniqueCount="21">
  <si>
    <t>years</t>
  </si>
  <si>
    <t>Age At Retirement</t>
  </si>
  <si>
    <t>Age&gt;</t>
  </si>
  <si>
    <t>Y</t>
  </si>
  <si>
    <t>E</t>
  </si>
  <si>
    <t>A</t>
  </si>
  <si>
    <t>R</t>
  </si>
  <si>
    <t>S</t>
  </si>
  <si>
    <t>O</t>
  </si>
  <si>
    <t>F</t>
  </si>
  <si>
    <t>V</t>
  </si>
  <si>
    <t>I</t>
  </si>
  <si>
    <t>C</t>
  </si>
  <si>
    <t xml:space="preserve">Eligibility: </t>
  </si>
  <si>
    <t>If you have 20 years of service you can retire at any age.</t>
  </si>
  <si>
    <t>You are eligible to retire at age 55 with 10 years of service.</t>
  </si>
  <si>
    <t xml:space="preserve"> </t>
  </si>
  <si>
    <t>MWRA EMPLOYEES' RETIREMENT SYSTEM</t>
  </si>
  <si>
    <t>Please note that this chart provides estimated percentages only.  Final benefits are calculated using years and completed months.  The percentages shown are multiplied by your highest three-year average</t>
  </si>
  <si>
    <t>GROUP 1 RETIREMENT PERCENTAGE CHART FOR EMPLOYEES WHO BECAMEME MEMBERS PRIOR TO APRIL 2, 2012</t>
  </si>
  <si>
    <t>regular compensation to compute your estimated benefits.  For more detailed estimates, please go to the Employee Portal at http://www.mwraretirement.com/ or contact the Retirement Office at (617)305-5595.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</si>
</sst>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0" fontId="0" fillId="0" borderId="10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tabSelected="1" zoomScalePageLayoutView="0" workbookViewId="0" topLeftCell="A40">
      <selection activeCell="A46" sqref="A46"/>
    </sheetView>
  </sheetViews>
  <sheetFormatPr defaultColWidth="9.140625" defaultRowHeight="12.75"/>
  <cols>
    <col min="1" max="1" width="5.8515625" style="0" customWidth="1"/>
    <col min="2" max="2" width="7.7109375" style="0" customWidth="1"/>
    <col min="3" max="20" width="8.7109375" style="0" customWidth="1"/>
  </cols>
  <sheetData>
    <row r="1" spans="2:7" ht="12.75">
      <c r="B1" s="10" t="s">
        <v>17</v>
      </c>
      <c r="C1" s="10"/>
      <c r="D1" s="10"/>
      <c r="E1" s="10"/>
      <c r="F1" s="10"/>
      <c r="G1" s="10"/>
    </row>
    <row r="2" spans="1:22" ht="12.75">
      <c r="A2" s="6"/>
      <c r="B2" s="13" t="s">
        <v>19</v>
      </c>
      <c r="C2" s="13"/>
      <c r="D2" s="13"/>
      <c r="E2" s="13"/>
      <c r="F2" s="13"/>
      <c r="G2" s="1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3.5">
      <c r="A5" s="6"/>
      <c r="B5" s="4" t="s">
        <v>13</v>
      </c>
      <c r="C5" s="6"/>
      <c r="D5" s="6" t="s">
        <v>15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2.75">
      <c r="A6" s="6"/>
      <c r="B6" s="6" t="s">
        <v>16</v>
      </c>
      <c r="C6" s="6"/>
      <c r="D6" s="6" t="s">
        <v>14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2.75">
      <c r="A8" s="14"/>
      <c r="B8" s="7"/>
      <c r="C8" s="3" t="s">
        <v>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  <c r="U8" s="6"/>
      <c r="V8" s="6"/>
    </row>
    <row r="9" spans="1:22" ht="12.75">
      <c r="A9" s="15"/>
      <c r="B9" s="1" t="s">
        <v>2</v>
      </c>
      <c r="C9" s="2">
        <v>50</v>
      </c>
      <c r="D9" s="2">
        <v>51</v>
      </c>
      <c r="E9" s="2">
        <v>52</v>
      </c>
      <c r="F9" s="2">
        <v>53</v>
      </c>
      <c r="G9" s="2">
        <v>54</v>
      </c>
      <c r="H9" s="2">
        <v>55</v>
      </c>
      <c r="I9" s="2">
        <v>56</v>
      </c>
      <c r="J9" s="2">
        <v>57</v>
      </c>
      <c r="K9" s="2">
        <v>58</v>
      </c>
      <c r="L9" s="2">
        <v>59</v>
      </c>
      <c r="M9" s="2">
        <v>60</v>
      </c>
      <c r="N9" s="2">
        <v>61</v>
      </c>
      <c r="O9" s="2">
        <v>62</v>
      </c>
      <c r="P9" s="2">
        <v>63</v>
      </c>
      <c r="Q9" s="2">
        <v>64</v>
      </c>
      <c r="R9" s="2">
        <v>65</v>
      </c>
      <c r="S9" s="2">
        <v>66</v>
      </c>
      <c r="T9" s="2">
        <v>67</v>
      </c>
      <c r="U9" s="6"/>
      <c r="V9" s="6"/>
    </row>
    <row r="10" spans="1:22" ht="12.75">
      <c r="A10" s="16"/>
      <c r="B10" s="1" t="s">
        <v>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6"/>
      <c r="V10" s="6"/>
    </row>
    <row r="11" spans="1:22" ht="12.75">
      <c r="A11" s="17" t="s">
        <v>3</v>
      </c>
      <c r="B11" s="2">
        <v>10</v>
      </c>
      <c r="C11" s="11"/>
      <c r="D11" s="11"/>
      <c r="E11" s="11"/>
      <c r="F11" s="11"/>
      <c r="G11" s="11"/>
      <c r="H11" s="11">
        <f>MIN(+B11*0.015,0.8)</f>
        <v>0.15</v>
      </c>
      <c r="I11" s="11">
        <f>+B11*0.016</f>
        <v>0.16</v>
      </c>
      <c r="J11" s="11">
        <f>+B11*0.017</f>
        <v>0.17</v>
      </c>
      <c r="K11" s="11">
        <f>MIN(+B11*0.018,0.8)</f>
        <v>0.18</v>
      </c>
      <c r="L11" s="11">
        <f>MIN(+B11*0.019,0.8)</f>
        <v>0.19</v>
      </c>
      <c r="M11" s="11">
        <f>MIN(+B11*0.02,0.8)</f>
        <v>0.2</v>
      </c>
      <c r="N11" s="11">
        <f>MIN(+B11*0.021,0.8)</f>
        <v>0.21000000000000002</v>
      </c>
      <c r="O11" s="11">
        <f>MIN(+B11*0.022,0.8)</f>
        <v>0.21999999999999997</v>
      </c>
      <c r="P11" s="11">
        <f>MIN(+B11*0.023,0.8)</f>
        <v>0.22999999999999998</v>
      </c>
      <c r="Q11" s="11">
        <f>MIN(+B11*0.024,0.8)</f>
        <v>0.24</v>
      </c>
      <c r="R11" s="11">
        <f>MIN(+B11*0.025,0.8)</f>
        <v>0.25</v>
      </c>
      <c r="S11" s="11">
        <f>MIN(+B11*0.025,0.8)</f>
        <v>0.25</v>
      </c>
      <c r="T11" s="11">
        <f>MIN(+B11*0.025,0.8)</f>
        <v>0.25</v>
      </c>
      <c r="U11" s="6"/>
      <c r="V11" s="6"/>
    </row>
    <row r="12" spans="1:22" ht="12.75">
      <c r="A12" s="17" t="s">
        <v>4</v>
      </c>
      <c r="B12" s="2">
        <v>11</v>
      </c>
      <c r="C12" s="11"/>
      <c r="D12" s="11"/>
      <c r="E12" s="11"/>
      <c r="F12" s="11"/>
      <c r="G12" s="11"/>
      <c r="H12" s="11">
        <f aca="true" t="shared" si="0" ref="H12:H39">MIN(+B12*0.015,0.8)</f>
        <v>0.16499999999999998</v>
      </c>
      <c r="I12" s="11">
        <f aca="true" t="shared" si="1" ref="I12:I40">+B12*0.016</f>
        <v>0.176</v>
      </c>
      <c r="J12" s="11">
        <f aca="true" t="shared" si="2" ref="J12:J41">+B12*0.017</f>
        <v>0.187</v>
      </c>
      <c r="K12" s="11">
        <f aca="true" t="shared" si="3" ref="K12:K41">MIN(+B12*0.018,0.8)</f>
        <v>0.19799999999999998</v>
      </c>
      <c r="L12" s="11">
        <f aca="true" t="shared" si="4" ref="L12:L41">MIN(+B12*0.019,0.8)</f>
        <v>0.209</v>
      </c>
      <c r="M12" s="11">
        <f aca="true" t="shared" si="5" ref="M12:M41">MIN(+B12*0.02,0.8)</f>
        <v>0.22</v>
      </c>
      <c r="N12" s="11">
        <f aca="true" t="shared" si="6" ref="N12:N41">MIN(+B12*0.021,0.8)</f>
        <v>0.231</v>
      </c>
      <c r="O12" s="11">
        <f aca="true" t="shared" si="7" ref="O12:O41">MIN(+B12*0.022,0.8)</f>
        <v>0.242</v>
      </c>
      <c r="P12" s="11">
        <f aca="true" t="shared" si="8" ref="P12:P41">MIN(+B12*0.023,0.8)</f>
        <v>0.253</v>
      </c>
      <c r="Q12" s="11">
        <f aca="true" t="shared" si="9" ref="Q12:Q41">MIN(+B12*0.024,0.8)</f>
        <v>0.264</v>
      </c>
      <c r="R12" s="11">
        <f aca="true" t="shared" si="10" ref="R12:R41">MIN(+B12*0.025,0.8)</f>
        <v>0.275</v>
      </c>
      <c r="S12" s="11">
        <f aca="true" t="shared" si="11" ref="S12:S41">MIN(+B12*0.025,0.8)</f>
        <v>0.275</v>
      </c>
      <c r="T12" s="11">
        <f aca="true" t="shared" si="12" ref="T12:T41">MIN(+B12*0.025,0.8)</f>
        <v>0.275</v>
      </c>
      <c r="U12" s="6"/>
      <c r="V12" s="6"/>
    </row>
    <row r="13" spans="1:22" ht="12.75">
      <c r="A13" s="17" t="s">
        <v>5</v>
      </c>
      <c r="B13" s="2">
        <v>12</v>
      </c>
      <c r="C13" s="11"/>
      <c r="D13" s="11"/>
      <c r="E13" s="11"/>
      <c r="F13" s="12"/>
      <c r="G13" s="11"/>
      <c r="H13" s="11">
        <f t="shared" si="0"/>
        <v>0.18</v>
      </c>
      <c r="I13" s="11">
        <f t="shared" si="1"/>
        <v>0.192</v>
      </c>
      <c r="J13" s="11">
        <f t="shared" si="2"/>
        <v>0.20400000000000001</v>
      </c>
      <c r="K13" s="11">
        <f t="shared" si="3"/>
        <v>0.21599999999999997</v>
      </c>
      <c r="L13" s="11">
        <f t="shared" si="4"/>
        <v>0.22799999999999998</v>
      </c>
      <c r="M13" s="11">
        <f t="shared" si="5"/>
        <v>0.24</v>
      </c>
      <c r="N13" s="11">
        <f t="shared" si="6"/>
        <v>0.252</v>
      </c>
      <c r="O13" s="11">
        <f t="shared" si="7"/>
        <v>0.264</v>
      </c>
      <c r="P13" s="11">
        <f t="shared" si="8"/>
        <v>0.276</v>
      </c>
      <c r="Q13" s="11">
        <f t="shared" si="9"/>
        <v>0.28800000000000003</v>
      </c>
      <c r="R13" s="11">
        <f t="shared" si="10"/>
        <v>0.30000000000000004</v>
      </c>
      <c r="S13" s="11">
        <f t="shared" si="11"/>
        <v>0.30000000000000004</v>
      </c>
      <c r="T13" s="11">
        <f t="shared" si="12"/>
        <v>0.30000000000000004</v>
      </c>
      <c r="U13" s="6"/>
      <c r="V13" s="6"/>
    </row>
    <row r="14" spans="1:22" ht="12.75">
      <c r="A14" s="17" t="s">
        <v>6</v>
      </c>
      <c r="B14" s="2">
        <v>13</v>
      </c>
      <c r="C14" s="11"/>
      <c r="D14" s="11"/>
      <c r="E14" s="11"/>
      <c r="F14" s="11"/>
      <c r="G14" s="11"/>
      <c r="H14" s="11">
        <f t="shared" si="0"/>
        <v>0.195</v>
      </c>
      <c r="I14" s="11">
        <f t="shared" si="1"/>
        <v>0.20800000000000002</v>
      </c>
      <c r="J14" s="11">
        <f t="shared" si="2"/>
        <v>0.22100000000000003</v>
      </c>
      <c r="K14" s="11">
        <f t="shared" si="3"/>
        <v>0.23399999999999999</v>
      </c>
      <c r="L14" s="11">
        <f t="shared" si="4"/>
        <v>0.247</v>
      </c>
      <c r="M14" s="11">
        <f t="shared" si="5"/>
        <v>0.26</v>
      </c>
      <c r="N14" s="11">
        <f t="shared" si="6"/>
        <v>0.273</v>
      </c>
      <c r="O14" s="11">
        <f t="shared" si="7"/>
        <v>0.286</v>
      </c>
      <c r="P14" s="11">
        <f t="shared" si="8"/>
        <v>0.299</v>
      </c>
      <c r="Q14" s="11">
        <f t="shared" si="9"/>
        <v>0.312</v>
      </c>
      <c r="R14" s="11">
        <f t="shared" si="10"/>
        <v>0.325</v>
      </c>
      <c r="S14" s="11">
        <f t="shared" si="11"/>
        <v>0.325</v>
      </c>
      <c r="T14" s="11">
        <f t="shared" si="12"/>
        <v>0.325</v>
      </c>
      <c r="U14" s="6"/>
      <c r="V14" s="6"/>
    </row>
    <row r="15" spans="1:22" ht="12.75">
      <c r="A15" s="17" t="s">
        <v>7</v>
      </c>
      <c r="B15" s="2">
        <v>14</v>
      </c>
      <c r="C15" s="11"/>
      <c r="D15" s="11"/>
      <c r="E15" s="11"/>
      <c r="F15" s="11"/>
      <c r="G15" s="11"/>
      <c r="H15" s="11">
        <f t="shared" si="0"/>
        <v>0.21</v>
      </c>
      <c r="I15" s="11">
        <f t="shared" si="1"/>
        <v>0.224</v>
      </c>
      <c r="J15" s="11">
        <f t="shared" si="2"/>
        <v>0.23800000000000002</v>
      </c>
      <c r="K15" s="11">
        <f t="shared" si="3"/>
        <v>0.252</v>
      </c>
      <c r="L15" s="11">
        <f t="shared" si="4"/>
        <v>0.266</v>
      </c>
      <c r="M15" s="11">
        <f t="shared" si="5"/>
        <v>0.28</v>
      </c>
      <c r="N15" s="11">
        <f t="shared" si="6"/>
        <v>0.29400000000000004</v>
      </c>
      <c r="O15" s="11">
        <f t="shared" si="7"/>
        <v>0.308</v>
      </c>
      <c r="P15" s="11">
        <f t="shared" si="8"/>
        <v>0.322</v>
      </c>
      <c r="Q15" s="11">
        <f t="shared" si="9"/>
        <v>0.336</v>
      </c>
      <c r="R15" s="11">
        <f t="shared" si="10"/>
        <v>0.35000000000000003</v>
      </c>
      <c r="S15" s="11">
        <f t="shared" si="11"/>
        <v>0.35000000000000003</v>
      </c>
      <c r="T15" s="11">
        <f t="shared" si="12"/>
        <v>0.35000000000000003</v>
      </c>
      <c r="U15" s="6"/>
      <c r="V15" s="6"/>
    </row>
    <row r="16" spans="1:22" ht="12.75">
      <c r="A16" s="17"/>
      <c r="B16" s="2">
        <v>15</v>
      </c>
      <c r="C16" s="11"/>
      <c r="D16" s="11"/>
      <c r="E16" s="11"/>
      <c r="F16" s="11"/>
      <c r="G16" s="11"/>
      <c r="H16" s="11">
        <f t="shared" si="0"/>
        <v>0.22499999999999998</v>
      </c>
      <c r="I16" s="11">
        <f t="shared" si="1"/>
        <v>0.24</v>
      </c>
      <c r="J16" s="11">
        <f t="shared" si="2"/>
        <v>0.255</v>
      </c>
      <c r="K16" s="11">
        <f t="shared" si="3"/>
        <v>0.26999999999999996</v>
      </c>
      <c r="L16" s="11">
        <f t="shared" si="4"/>
        <v>0.285</v>
      </c>
      <c r="M16" s="11">
        <f t="shared" si="5"/>
        <v>0.3</v>
      </c>
      <c r="N16" s="11">
        <f t="shared" si="6"/>
        <v>0.315</v>
      </c>
      <c r="O16" s="11">
        <f t="shared" si="7"/>
        <v>0.32999999999999996</v>
      </c>
      <c r="P16" s="11">
        <f t="shared" si="8"/>
        <v>0.345</v>
      </c>
      <c r="Q16" s="11">
        <f t="shared" si="9"/>
        <v>0.36</v>
      </c>
      <c r="R16" s="11">
        <f t="shared" si="10"/>
        <v>0.375</v>
      </c>
      <c r="S16" s="11">
        <f t="shared" si="11"/>
        <v>0.375</v>
      </c>
      <c r="T16" s="11">
        <f t="shared" si="12"/>
        <v>0.375</v>
      </c>
      <c r="U16" s="6"/>
      <c r="V16" s="6"/>
    </row>
    <row r="17" spans="1:22" ht="12.75">
      <c r="A17" s="17" t="s">
        <v>8</v>
      </c>
      <c r="B17" s="2">
        <v>16</v>
      </c>
      <c r="C17" s="11"/>
      <c r="D17" s="11"/>
      <c r="E17" s="11"/>
      <c r="F17" s="11"/>
      <c r="G17" s="11"/>
      <c r="H17" s="11">
        <f t="shared" si="0"/>
        <v>0.24</v>
      </c>
      <c r="I17" s="11">
        <f t="shared" si="1"/>
        <v>0.256</v>
      </c>
      <c r="J17" s="11">
        <f t="shared" si="2"/>
        <v>0.272</v>
      </c>
      <c r="K17" s="11">
        <f t="shared" si="3"/>
        <v>0.288</v>
      </c>
      <c r="L17" s="11">
        <f t="shared" si="4"/>
        <v>0.304</v>
      </c>
      <c r="M17" s="11">
        <f t="shared" si="5"/>
        <v>0.32</v>
      </c>
      <c r="N17" s="11">
        <f t="shared" si="6"/>
        <v>0.336</v>
      </c>
      <c r="O17" s="11">
        <f t="shared" si="7"/>
        <v>0.352</v>
      </c>
      <c r="P17" s="11">
        <f t="shared" si="8"/>
        <v>0.368</v>
      </c>
      <c r="Q17" s="11">
        <f t="shared" si="9"/>
        <v>0.384</v>
      </c>
      <c r="R17" s="11">
        <f t="shared" si="10"/>
        <v>0.4</v>
      </c>
      <c r="S17" s="11">
        <f t="shared" si="11"/>
        <v>0.4</v>
      </c>
      <c r="T17" s="11">
        <f t="shared" si="12"/>
        <v>0.4</v>
      </c>
      <c r="U17" s="6"/>
      <c r="V17" s="6"/>
    </row>
    <row r="18" spans="1:22" ht="12.75">
      <c r="A18" s="17" t="s">
        <v>9</v>
      </c>
      <c r="B18" s="2">
        <v>17</v>
      </c>
      <c r="C18" s="11"/>
      <c r="D18" s="11"/>
      <c r="E18" s="11"/>
      <c r="F18" s="11"/>
      <c r="G18" s="11"/>
      <c r="H18" s="11">
        <f t="shared" si="0"/>
        <v>0.255</v>
      </c>
      <c r="I18" s="11">
        <f t="shared" si="1"/>
        <v>0.272</v>
      </c>
      <c r="J18" s="11">
        <f t="shared" si="2"/>
        <v>0.28900000000000003</v>
      </c>
      <c r="K18" s="11">
        <f t="shared" si="3"/>
        <v>0.306</v>
      </c>
      <c r="L18" s="11">
        <f t="shared" si="4"/>
        <v>0.323</v>
      </c>
      <c r="M18" s="11">
        <f t="shared" si="5"/>
        <v>0.34</v>
      </c>
      <c r="N18" s="11">
        <f t="shared" si="6"/>
        <v>0.35700000000000004</v>
      </c>
      <c r="O18" s="11">
        <f t="shared" si="7"/>
        <v>0.374</v>
      </c>
      <c r="P18" s="11">
        <f t="shared" si="8"/>
        <v>0.391</v>
      </c>
      <c r="Q18" s="11">
        <f t="shared" si="9"/>
        <v>0.40800000000000003</v>
      </c>
      <c r="R18" s="11">
        <f t="shared" si="10"/>
        <v>0.42500000000000004</v>
      </c>
      <c r="S18" s="11">
        <f t="shared" si="11"/>
        <v>0.42500000000000004</v>
      </c>
      <c r="T18" s="11">
        <f t="shared" si="12"/>
        <v>0.42500000000000004</v>
      </c>
      <c r="U18" s="6"/>
      <c r="V18" s="6"/>
    </row>
    <row r="19" spans="1:22" ht="12.75">
      <c r="A19" s="16"/>
      <c r="B19" s="2">
        <v>18</v>
      </c>
      <c r="C19" s="11"/>
      <c r="D19" s="11"/>
      <c r="E19" s="11"/>
      <c r="F19" s="11"/>
      <c r="G19" s="11"/>
      <c r="H19" s="11">
        <f t="shared" si="0"/>
        <v>0.27</v>
      </c>
      <c r="I19" s="11">
        <f t="shared" si="1"/>
        <v>0.28800000000000003</v>
      </c>
      <c r="J19" s="11">
        <f t="shared" si="2"/>
        <v>0.30600000000000005</v>
      </c>
      <c r="K19" s="11">
        <f t="shared" si="3"/>
        <v>0.32399999999999995</v>
      </c>
      <c r="L19" s="11">
        <f t="shared" si="4"/>
        <v>0.34199999999999997</v>
      </c>
      <c r="M19" s="11">
        <f t="shared" si="5"/>
        <v>0.36</v>
      </c>
      <c r="N19" s="11">
        <f t="shared" si="6"/>
        <v>0.378</v>
      </c>
      <c r="O19" s="11">
        <f t="shared" si="7"/>
        <v>0.39599999999999996</v>
      </c>
      <c r="P19" s="11">
        <f t="shared" si="8"/>
        <v>0.414</v>
      </c>
      <c r="Q19" s="11">
        <f t="shared" si="9"/>
        <v>0.432</v>
      </c>
      <c r="R19" s="11">
        <f t="shared" si="10"/>
        <v>0.45</v>
      </c>
      <c r="S19" s="11">
        <f t="shared" si="11"/>
        <v>0.45</v>
      </c>
      <c r="T19" s="11">
        <f t="shared" si="12"/>
        <v>0.45</v>
      </c>
      <c r="U19" s="6"/>
      <c r="V19" s="6"/>
    </row>
    <row r="20" spans="1:22" ht="12.75">
      <c r="A20" s="17" t="s">
        <v>7</v>
      </c>
      <c r="B20" s="2">
        <v>19</v>
      </c>
      <c r="C20" s="11"/>
      <c r="D20" s="11"/>
      <c r="E20" s="11"/>
      <c r="F20" s="11"/>
      <c r="G20" s="11"/>
      <c r="H20" s="11">
        <f t="shared" si="0"/>
        <v>0.285</v>
      </c>
      <c r="I20" s="11">
        <f t="shared" si="1"/>
        <v>0.304</v>
      </c>
      <c r="J20" s="11">
        <f t="shared" si="2"/>
        <v>0.323</v>
      </c>
      <c r="K20" s="11">
        <f t="shared" si="3"/>
        <v>0.34199999999999997</v>
      </c>
      <c r="L20" s="11">
        <f t="shared" si="4"/>
        <v>0.361</v>
      </c>
      <c r="M20" s="11">
        <f t="shared" si="5"/>
        <v>0.38</v>
      </c>
      <c r="N20" s="11">
        <f t="shared" si="6"/>
        <v>0.399</v>
      </c>
      <c r="O20" s="11">
        <f t="shared" si="7"/>
        <v>0.418</v>
      </c>
      <c r="P20" s="11">
        <f t="shared" si="8"/>
        <v>0.437</v>
      </c>
      <c r="Q20" s="11">
        <f t="shared" si="9"/>
        <v>0.456</v>
      </c>
      <c r="R20" s="11">
        <f t="shared" si="10"/>
        <v>0.47500000000000003</v>
      </c>
      <c r="S20" s="11">
        <f t="shared" si="11"/>
        <v>0.47500000000000003</v>
      </c>
      <c r="T20" s="11">
        <f t="shared" si="12"/>
        <v>0.47500000000000003</v>
      </c>
      <c r="U20" s="6"/>
      <c r="V20" s="6"/>
    </row>
    <row r="21" spans="1:22" ht="12.75">
      <c r="A21" s="17" t="s">
        <v>4</v>
      </c>
      <c r="B21" s="2">
        <v>20</v>
      </c>
      <c r="C21" s="11">
        <f>MIN(+B21*0.01,0.8)</f>
        <v>0.2</v>
      </c>
      <c r="D21" s="11">
        <f>MIN(+B21*0.011,0.8)</f>
        <v>0.21999999999999997</v>
      </c>
      <c r="E21" s="11">
        <f>MIN(+B21*0.012,0.8)</f>
        <v>0.24</v>
      </c>
      <c r="F21" s="11">
        <f>MIN(+B21*0.013,0.8)</f>
        <v>0.26</v>
      </c>
      <c r="G21" s="11">
        <f>MIN(+B21*0.014,0.8)</f>
        <v>0.28</v>
      </c>
      <c r="H21" s="11">
        <f t="shared" si="0"/>
        <v>0.3</v>
      </c>
      <c r="I21" s="11">
        <f t="shared" si="1"/>
        <v>0.32</v>
      </c>
      <c r="J21" s="11">
        <f t="shared" si="2"/>
        <v>0.34</v>
      </c>
      <c r="K21" s="11">
        <f t="shared" si="3"/>
        <v>0.36</v>
      </c>
      <c r="L21" s="11">
        <f t="shared" si="4"/>
        <v>0.38</v>
      </c>
      <c r="M21" s="11">
        <f t="shared" si="5"/>
        <v>0.4</v>
      </c>
      <c r="N21" s="11">
        <f t="shared" si="6"/>
        <v>0.42000000000000004</v>
      </c>
      <c r="O21" s="11">
        <f t="shared" si="7"/>
        <v>0.43999999999999995</v>
      </c>
      <c r="P21" s="11">
        <f t="shared" si="8"/>
        <v>0.45999999999999996</v>
      </c>
      <c r="Q21" s="11">
        <f t="shared" si="9"/>
        <v>0.48</v>
      </c>
      <c r="R21" s="11">
        <f t="shared" si="10"/>
        <v>0.5</v>
      </c>
      <c r="S21" s="11">
        <f t="shared" si="11"/>
        <v>0.5</v>
      </c>
      <c r="T21" s="11">
        <f t="shared" si="12"/>
        <v>0.5</v>
      </c>
      <c r="U21" s="6"/>
      <c r="V21" s="6"/>
    </row>
    <row r="22" spans="1:22" ht="12.75">
      <c r="A22" s="17" t="s">
        <v>6</v>
      </c>
      <c r="B22" s="2">
        <v>21</v>
      </c>
      <c r="C22" s="11">
        <f aca="true" t="shared" si="13" ref="C22:C34">MIN(+B22*0.01,0.8)</f>
        <v>0.21</v>
      </c>
      <c r="D22" s="11">
        <f aca="true" t="shared" si="14" ref="D22:D35">MIN(+B22*0.011,0.8)</f>
        <v>0.23099999999999998</v>
      </c>
      <c r="E22" s="11">
        <f aca="true" t="shared" si="15" ref="E22:E36">MIN(+B22*0.012,0.8)</f>
        <v>0.252</v>
      </c>
      <c r="F22" s="11">
        <f aca="true" t="shared" si="16" ref="F22:F37">MIN(+B22*0.013,0.8)</f>
        <v>0.27299999999999996</v>
      </c>
      <c r="G22" s="11">
        <f aca="true" t="shared" si="17" ref="G22:G38">MIN(+B22*0.014,0.8)</f>
        <v>0.294</v>
      </c>
      <c r="H22" s="11">
        <f t="shared" si="0"/>
        <v>0.315</v>
      </c>
      <c r="I22" s="11">
        <f t="shared" si="1"/>
        <v>0.336</v>
      </c>
      <c r="J22" s="11">
        <f t="shared" si="2"/>
        <v>0.35700000000000004</v>
      </c>
      <c r="K22" s="11">
        <f t="shared" si="3"/>
        <v>0.37799999999999995</v>
      </c>
      <c r="L22" s="11">
        <f t="shared" si="4"/>
        <v>0.39899999999999997</v>
      </c>
      <c r="M22" s="11">
        <f t="shared" si="5"/>
        <v>0.42</v>
      </c>
      <c r="N22" s="11">
        <f t="shared" si="6"/>
        <v>0.441</v>
      </c>
      <c r="O22" s="11">
        <f t="shared" si="7"/>
        <v>0.46199999999999997</v>
      </c>
      <c r="P22" s="11">
        <f t="shared" si="8"/>
        <v>0.483</v>
      </c>
      <c r="Q22" s="11">
        <f t="shared" si="9"/>
        <v>0.504</v>
      </c>
      <c r="R22" s="11">
        <f t="shared" si="10"/>
        <v>0.525</v>
      </c>
      <c r="S22" s="11">
        <f t="shared" si="11"/>
        <v>0.525</v>
      </c>
      <c r="T22" s="11">
        <f t="shared" si="12"/>
        <v>0.525</v>
      </c>
      <c r="U22" s="6"/>
      <c r="V22" s="6"/>
    </row>
    <row r="23" spans="1:22" ht="12.75">
      <c r="A23" s="17" t="s">
        <v>10</v>
      </c>
      <c r="B23" s="2">
        <v>22</v>
      </c>
      <c r="C23" s="11">
        <f t="shared" si="13"/>
        <v>0.22</v>
      </c>
      <c r="D23" s="11">
        <f t="shared" si="14"/>
        <v>0.242</v>
      </c>
      <c r="E23" s="11">
        <f t="shared" si="15"/>
        <v>0.264</v>
      </c>
      <c r="F23" s="11">
        <f t="shared" si="16"/>
        <v>0.286</v>
      </c>
      <c r="G23" s="11">
        <f t="shared" si="17"/>
        <v>0.308</v>
      </c>
      <c r="H23" s="11">
        <f t="shared" si="0"/>
        <v>0.32999999999999996</v>
      </c>
      <c r="I23" s="11">
        <f t="shared" si="1"/>
        <v>0.352</v>
      </c>
      <c r="J23" s="11">
        <f t="shared" si="2"/>
        <v>0.374</v>
      </c>
      <c r="K23" s="11">
        <f t="shared" si="3"/>
        <v>0.39599999999999996</v>
      </c>
      <c r="L23" s="11">
        <f t="shared" si="4"/>
        <v>0.418</v>
      </c>
      <c r="M23" s="11">
        <f t="shared" si="5"/>
        <v>0.44</v>
      </c>
      <c r="N23" s="11">
        <f t="shared" si="6"/>
        <v>0.462</v>
      </c>
      <c r="O23" s="11">
        <f t="shared" si="7"/>
        <v>0.484</v>
      </c>
      <c r="P23" s="11">
        <f t="shared" si="8"/>
        <v>0.506</v>
      </c>
      <c r="Q23" s="11">
        <f t="shared" si="9"/>
        <v>0.528</v>
      </c>
      <c r="R23" s="11">
        <f t="shared" si="10"/>
        <v>0.55</v>
      </c>
      <c r="S23" s="11">
        <f t="shared" si="11"/>
        <v>0.55</v>
      </c>
      <c r="T23" s="11">
        <f t="shared" si="12"/>
        <v>0.55</v>
      </c>
      <c r="U23" s="6"/>
      <c r="V23" s="6"/>
    </row>
    <row r="24" spans="1:22" ht="12.75">
      <c r="A24" s="17" t="s">
        <v>11</v>
      </c>
      <c r="B24" s="2">
        <v>23</v>
      </c>
      <c r="C24" s="11">
        <f t="shared" si="13"/>
        <v>0.23</v>
      </c>
      <c r="D24" s="11">
        <f t="shared" si="14"/>
        <v>0.253</v>
      </c>
      <c r="E24" s="11">
        <f t="shared" si="15"/>
        <v>0.276</v>
      </c>
      <c r="F24" s="11">
        <f t="shared" si="16"/>
        <v>0.299</v>
      </c>
      <c r="G24" s="11">
        <f t="shared" si="17"/>
        <v>0.322</v>
      </c>
      <c r="H24" s="11">
        <f t="shared" si="0"/>
        <v>0.345</v>
      </c>
      <c r="I24" s="11">
        <f t="shared" si="1"/>
        <v>0.368</v>
      </c>
      <c r="J24" s="11">
        <f t="shared" si="2"/>
        <v>0.391</v>
      </c>
      <c r="K24" s="11">
        <f t="shared" si="3"/>
        <v>0.414</v>
      </c>
      <c r="L24" s="11">
        <f t="shared" si="4"/>
        <v>0.437</v>
      </c>
      <c r="M24" s="11">
        <f t="shared" si="5"/>
        <v>0.46</v>
      </c>
      <c r="N24" s="11">
        <f t="shared" si="6"/>
        <v>0.48300000000000004</v>
      </c>
      <c r="O24" s="11">
        <f t="shared" si="7"/>
        <v>0.506</v>
      </c>
      <c r="P24" s="11">
        <f t="shared" si="8"/>
        <v>0.529</v>
      </c>
      <c r="Q24" s="11">
        <f t="shared" si="9"/>
        <v>0.552</v>
      </c>
      <c r="R24" s="11">
        <f t="shared" si="10"/>
        <v>0.5750000000000001</v>
      </c>
      <c r="S24" s="11">
        <f t="shared" si="11"/>
        <v>0.5750000000000001</v>
      </c>
      <c r="T24" s="11">
        <f t="shared" si="12"/>
        <v>0.5750000000000001</v>
      </c>
      <c r="U24" s="6"/>
      <c r="V24" s="6"/>
    </row>
    <row r="25" spans="1:22" ht="12.75">
      <c r="A25" s="17" t="s">
        <v>12</v>
      </c>
      <c r="B25" s="2">
        <v>24</v>
      </c>
      <c r="C25" s="11">
        <f t="shared" si="13"/>
        <v>0.24</v>
      </c>
      <c r="D25" s="11">
        <f t="shared" si="14"/>
        <v>0.264</v>
      </c>
      <c r="E25" s="11">
        <f t="shared" si="15"/>
        <v>0.28800000000000003</v>
      </c>
      <c r="F25" s="11">
        <f t="shared" si="16"/>
        <v>0.312</v>
      </c>
      <c r="G25" s="11">
        <f t="shared" si="17"/>
        <v>0.336</v>
      </c>
      <c r="H25" s="11">
        <f t="shared" si="0"/>
        <v>0.36</v>
      </c>
      <c r="I25" s="11">
        <f t="shared" si="1"/>
        <v>0.384</v>
      </c>
      <c r="J25" s="11">
        <f t="shared" si="2"/>
        <v>0.40800000000000003</v>
      </c>
      <c r="K25" s="11">
        <f t="shared" si="3"/>
        <v>0.43199999999999994</v>
      </c>
      <c r="L25" s="11">
        <f t="shared" si="4"/>
        <v>0.45599999999999996</v>
      </c>
      <c r="M25" s="11">
        <f t="shared" si="5"/>
        <v>0.48</v>
      </c>
      <c r="N25" s="11">
        <f t="shared" si="6"/>
        <v>0.504</v>
      </c>
      <c r="O25" s="11">
        <f t="shared" si="7"/>
        <v>0.528</v>
      </c>
      <c r="P25" s="11">
        <f t="shared" si="8"/>
        <v>0.552</v>
      </c>
      <c r="Q25" s="11">
        <f t="shared" si="9"/>
        <v>0.5760000000000001</v>
      </c>
      <c r="R25" s="11">
        <f t="shared" si="10"/>
        <v>0.6000000000000001</v>
      </c>
      <c r="S25" s="11">
        <f t="shared" si="11"/>
        <v>0.6000000000000001</v>
      </c>
      <c r="T25" s="11">
        <f t="shared" si="12"/>
        <v>0.6000000000000001</v>
      </c>
      <c r="U25" s="6"/>
      <c r="V25" s="6"/>
    </row>
    <row r="26" spans="1:22" ht="12.75">
      <c r="A26" s="17" t="s">
        <v>4</v>
      </c>
      <c r="B26" s="2">
        <v>25</v>
      </c>
      <c r="C26" s="11">
        <f t="shared" si="13"/>
        <v>0.25</v>
      </c>
      <c r="D26" s="11">
        <f t="shared" si="14"/>
        <v>0.27499999999999997</v>
      </c>
      <c r="E26" s="11">
        <f t="shared" si="15"/>
        <v>0.3</v>
      </c>
      <c r="F26" s="11">
        <f t="shared" si="16"/>
        <v>0.325</v>
      </c>
      <c r="G26" s="11">
        <f t="shared" si="17"/>
        <v>0.35000000000000003</v>
      </c>
      <c r="H26" s="11">
        <f t="shared" si="0"/>
        <v>0.375</v>
      </c>
      <c r="I26" s="11">
        <f t="shared" si="1"/>
        <v>0.4</v>
      </c>
      <c r="J26" s="11">
        <f t="shared" si="2"/>
        <v>0.42500000000000004</v>
      </c>
      <c r="K26" s="11">
        <f t="shared" si="3"/>
        <v>0.44999999999999996</v>
      </c>
      <c r="L26" s="11">
        <f t="shared" si="4"/>
        <v>0.475</v>
      </c>
      <c r="M26" s="11">
        <f t="shared" si="5"/>
        <v>0.5</v>
      </c>
      <c r="N26" s="11">
        <f t="shared" si="6"/>
        <v>0.525</v>
      </c>
      <c r="O26" s="11">
        <f t="shared" si="7"/>
        <v>0.5499999999999999</v>
      </c>
      <c r="P26" s="11">
        <f t="shared" si="8"/>
        <v>0.575</v>
      </c>
      <c r="Q26" s="11">
        <f t="shared" si="9"/>
        <v>0.6</v>
      </c>
      <c r="R26" s="11">
        <f t="shared" si="10"/>
        <v>0.625</v>
      </c>
      <c r="S26" s="11">
        <f t="shared" si="11"/>
        <v>0.625</v>
      </c>
      <c r="T26" s="11">
        <f t="shared" si="12"/>
        <v>0.625</v>
      </c>
      <c r="U26" s="6"/>
      <c r="V26" s="6"/>
    </row>
    <row r="27" spans="1:22" ht="12.75">
      <c r="A27" s="16"/>
      <c r="B27" s="2">
        <v>26</v>
      </c>
      <c r="C27" s="11">
        <f t="shared" si="13"/>
        <v>0.26</v>
      </c>
      <c r="D27" s="11">
        <f t="shared" si="14"/>
        <v>0.286</v>
      </c>
      <c r="E27" s="11">
        <f t="shared" si="15"/>
        <v>0.312</v>
      </c>
      <c r="F27" s="11">
        <f t="shared" si="16"/>
        <v>0.33799999999999997</v>
      </c>
      <c r="G27" s="11">
        <f t="shared" si="17"/>
        <v>0.364</v>
      </c>
      <c r="H27" s="11">
        <f t="shared" si="0"/>
        <v>0.39</v>
      </c>
      <c r="I27" s="11">
        <f t="shared" si="1"/>
        <v>0.41600000000000004</v>
      </c>
      <c r="J27" s="11">
        <f t="shared" si="2"/>
        <v>0.44200000000000006</v>
      </c>
      <c r="K27" s="11">
        <f t="shared" si="3"/>
        <v>0.46799999999999997</v>
      </c>
      <c r="L27" s="11">
        <f t="shared" si="4"/>
        <v>0.494</v>
      </c>
      <c r="M27" s="11">
        <f t="shared" si="5"/>
        <v>0.52</v>
      </c>
      <c r="N27" s="11">
        <f t="shared" si="6"/>
        <v>0.546</v>
      </c>
      <c r="O27" s="11">
        <f t="shared" si="7"/>
        <v>0.572</v>
      </c>
      <c r="P27" s="11">
        <f t="shared" si="8"/>
        <v>0.598</v>
      </c>
      <c r="Q27" s="11">
        <f t="shared" si="9"/>
        <v>0.624</v>
      </c>
      <c r="R27" s="11">
        <f t="shared" si="10"/>
        <v>0.65</v>
      </c>
      <c r="S27" s="11">
        <f t="shared" si="11"/>
        <v>0.65</v>
      </c>
      <c r="T27" s="11">
        <f t="shared" si="12"/>
        <v>0.65</v>
      </c>
      <c r="U27" s="6"/>
      <c r="V27" s="6"/>
    </row>
    <row r="28" spans="1:22" ht="12.75">
      <c r="A28" s="16"/>
      <c r="B28" s="2">
        <v>27</v>
      </c>
      <c r="C28" s="11">
        <f t="shared" si="13"/>
        <v>0.27</v>
      </c>
      <c r="D28" s="11">
        <f t="shared" si="14"/>
        <v>0.297</v>
      </c>
      <c r="E28" s="11">
        <f t="shared" si="15"/>
        <v>0.324</v>
      </c>
      <c r="F28" s="11">
        <f t="shared" si="16"/>
        <v>0.351</v>
      </c>
      <c r="G28" s="11">
        <f t="shared" si="17"/>
        <v>0.378</v>
      </c>
      <c r="H28" s="11">
        <f t="shared" si="0"/>
        <v>0.40499999999999997</v>
      </c>
      <c r="I28" s="11">
        <f t="shared" si="1"/>
        <v>0.432</v>
      </c>
      <c r="J28" s="11">
        <f t="shared" si="2"/>
        <v>0.459</v>
      </c>
      <c r="K28" s="11">
        <f t="shared" si="3"/>
        <v>0.486</v>
      </c>
      <c r="L28" s="11">
        <f t="shared" si="4"/>
        <v>0.513</v>
      </c>
      <c r="M28" s="11">
        <f t="shared" si="5"/>
        <v>0.54</v>
      </c>
      <c r="N28" s="11">
        <f t="shared" si="6"/>
        <v>0.5670000000000001</v>
      </c>
      <c r="O28" s="11">
        <f t="shared" si="7"/>
        <v>0.594</v>
      </c>
      <c r="P28" s="11">
        <f t="shared" si="8"/>
        <v>0.621</v>
      </c>
      <c r="Q28" s="11">
        <f t="shared" si="9"/>
        <v>0.648</v>
      </c>
      <c r="R28" s="11">
        <f t="shared" si="10"/>
        <v>0.675</v>
      </c>
      <c r="S28" s="11">
        <f t="shared" si="11"/>
        <v>0.675</v>
      </c>
      <c r="T28" s="11">
        <f t="shared" si="12"/>
        <v>0.675</v>
      </c>
      <c r="U28" s="6"/>
      <c r="V28" s="6"/>
    </row>
    <row r="29" spans="1:22" ht="12.75">
      <c r="A29" s="16"/>
      <c r="B29" s="2">
        <v>28</v>
      </c>
      <c r="C29" s="11">
        <f t="shared" si="13"/>
        <v>0.28</v>
      </c>
      <c r="D29" s="11">
        <f t="shared" si="14"/>
        <v>0.308</v>
      </c>
      <c r="E29" s="11">
        <f t="shared" si="15"/>
        <v>0.336</v>
      </c>
      <c r="F29" s="11">
        <f t="shared" si="16"/>
        <v>0.364</v>
      </c>
      <c r="G29" s="11">
        <f t="shared" si="17"/>
        <v>0.392</v>
      </c>
      <c r="H29" s="11">
        <f t="shared" si="0"/>
        <v>0.42</v>
      </c>
      <c r="I29" s="11">
        <f t="shared" si="1"/>
        <v>0.448</v>
      </c>
      <c r="J29" s="11">
        <f t="shared" si="2"/>
        <v>0.47600000000000003</v>
      </c>
      <c r="K29" s="11">
        <f t="shared" si="3"/>
        <v>0.504</v>
      </c>
      <c r="L29" s="11">
        <f t="shared" si="4"/>
        <v>0.532</v>
      </c>
      <c r="M29" s="11">
        <f t="shared" si="5"/>
        <v>0.56</v>
      </c>
      <c r="N29" s="11">
        <f t="shared" si="6"/>
        <v>0.5880000000000001</v>
      </c>
      <c r="O29" s="11">
        <f t="shared" si="7"/>
        <v>0.616</v>
      </c>
      <c r="P29" s="11">
        <f t="shared" si="8"/>
        <v>0.644</v>
      </c>
      <c r="Q29" s="11">
        <f t="shared" si="9"/>
        <v>0.672</v>
      </c>
      <c r="R29" s="11">
        <f t="shared" si="10"/>
        <v>0.7000000000000001</v>
      </c>
      <c r="S29" s="11">
        <f t="shared" si="11"/>
        <v>0.7000000000000001</v>
      </c>
      <c r="T29" s="11">
        <f t="shared" si="12"/>
        <v>0.7000000000000001</v>
      </c>
      <c r="U29" s="6"/>
      <c r="V29" s="6"/>
    </row>
    <row r="30" spans="1:22" ht="12.75">
      <c r="A30" s="16"/>
      <c r="B30" s="2">
        <v>29</v>
      </c>
      <c r="C30" s="11">
        <f t="shared" si="13"/>
        <v>0.29</v>
      </c>
      <c r="D30" s="11">
        <f t="shared" si="14"/>
        <v>0.319</v>
      </c>
      <c r="E30" s="11">
        <f t="shared" si="15"/>
        <v>0.34800000000000003</v>
      </c>
      <c r="F30" s="11">
        <f t="shared" si="16"/>
        <v>0.377</v>
      </c>
      <c r="G30" s="11">
        <f t="shared" si="17"/>
        <v>0.406</v>
      </c>
      <c r="H30" s="11">
        <f t="shared" si="0"/>
        <v>0.435</v>
      </c>
      <c r="I30" s="11">
        <f t="shared" si="1"/>
        <v>0.464</v>
      </c>
      <c r="J30" s="11">
        <f t="shared" si="2"/>
        <v>0.49300000000000005</v>
      </c>
      <c r="K30" s="11">
        <f t="shared" si="3"/>
        <v>0.5219999999999999</v>
      </c>
      <c r="L30" s="11">
        <f t="shared" si="4"/>
        <v>0.5509999999999999</v>
      </c>
      <c r="M30" s="11">
        <f t="shared" si="5"/>
        <v>0.58</v>
      </c>
      <c r="N30" s="11">
        <f t="shared" si="6"/>
        <v>0.609</v>
      </c>
      <c r="O30" s="11">
        <f t="shared" si="7"/>
        <v>0.638</v>
      </c>
      <c r="P30" s="11">
        <f t="shared" si="8"/>
        <v>0.667</v>
      </c>
      <c r="Q30" s="11">
        <f t="shared" si="9"/>
        <v>0.6960000000000001</v>
      </c>
      <c r="R30" s="11">
        <f t="shared" si="10"/>
        <v>0.7250000000000001</v>
      </c>
      <c r="S30" s="11">
        <f t="shared" si="11"/>
        <v>0.7250000000000001</v>
      </c>
      <c r="T30" s="11">
        <f t="shared" si="12"/>
        <v>0.7250000000000001</v>
      </c>
      <c r="U30" s="6"/>
      <c r="V30" s="6"/>
    </row>
    <row r="31" spans="1:22" ht="12.75">
      <c r="A31" s="16"/>
      <c r="B31" s="2">
        <v>30</v>
      </c>
      <c r="C31" s="11">
        <f t="shared" si="13"/>
        <v>0.3</v>
      </c>
      <c r="D31" s="11">
        <f t="shared" si="14"/>
        <v>0.32999999999999996</v>
      </c>
      <c r="E31" s="11">
        <f t="shared" si="15"/>
        <v>0.36</v>
      </c>
      <c r="F31" s="11">
        <f t="shared" si="16"/>
        <v>0.38999999999999996</v>
      </c>
      <c r="G31" s="11">
        <f t="shared" si="17"/>
        <v>0.42</v>
      </c>
      <c r="H31" s="11">
        <f t="shared" si="0"/>
        <v>0.44999999999999996</v>
      </c>
      <c r="I31" s="11">
        <f t="shared" si="1"/>
        <v>0.48</v>
      </c>
      <c r="J31" s="11">
        <f t="shared" si="2"/>
        <v>0.51</v>
      </c>
      <c r="K31" s="11">
        <f t="shared" si="3"/>
        <v>0.5399999999999999</v>
      </c>
      <c r="L31" s="11">
        <f t="shared" si="4"/>
        <v>0.57</v>
      </c>
      <c r="M31" s="11">
        <f t="shared" si="5"/>
        <v>0.6</v>
      </c>
      <c r="N31" s="11">
        <f t="shared" si="6"/>
        <v>0.63</v>
      </c>
      <c r="O31" s="11">
        <f t="shared" si="7"/>
        <v>0.6599999999999999</v>
      </c>
      <c r="P31" s="11">
        <f t="shared" si="8"/>
        <v>0.69</v>
      </c>
      <c r="Q31" s="11">
        <f t="shared" si="9"/>
        <v>0.72</v>
      </c>
      <c r="R31" s="11">
        <f t="shared" si="10"/>
        <v>0.75</v>
      </c>
      <c r="S31" s="11">
        <f t="shared" si="11"/>
        <v>0.75</v>
      </c>
      <c r="T31" s="11">
        <f t="shared" si="12"/>
        <v>0.75</v>
      </c>
      <c r="U31" s="6"/>
      <c r="V31" s="6"/>
    </row>
    <row r="32" spans="1:22" ht="12.75">
      <c r="A32" s="16"/>
      <c r="B32" s="2">
        <v>31</v>
      </c>
      <c r="C32" s="11">
        <f t="shared" si="13"/>
        <v>0.31</v>
      </c>
      <c r="D32" s="11">
        <f t="shared" si="14"/>
        <v>0.34099999999999997</v>
      </c>
      <c r="E32" s="11">
        <f t="shared" si="15"/>
        <v>0.372</v>
      </c>
      <c r="F32" s="11">
        <f t="shared" si="16"/>
        <v>0.40299999999999997</v>
      </c>
      <c r="G32" s="11">
        <f t="shared" si="17"/>
        <v>0.434</v>
      </c>
      <c r="H32" s="11">
        <f t="shared" si="0"/>
        <v>0.46499999999999997</v>
      </c>
      <c r="I32" s="11">
        <f t="shared" si="1"/>
        <v>0.496</v>
      </c>
      <c r="J32" s="11">
        <f t="shared" si="2"/>
        <v>0.527</v>
      </c>
      <c r="K32" s="11">
        <f t="shared" si="3"/>
        <v>0.5579999999999999</v>
      </c>
      <c r="L32" s="11">
        <f t="shared" si="4"/>
        <v>0.589</v>
      </c>
      <c r="M32" s="11">
        <f t="shared" si="5"/>
        <v>0.62</v>
      </c>
      <c r="N32" s="11">
        <f t="shared" si="6"/>
        <v>0.651</v>
      </c>
      <c r="O32" s="11">
        <f t="shared" si="7"/>
        <v>0.6819999999999999</v>
      </c>
      <c r="P32" s="11">
        <f t="shared" si="8"/>
        <v>0.713</v>
      </c>
      <c r="Q32" s="11">
        <f t="shared" si="9"/>
        <v>0.744</v>
      </c>
      <c r="R32" s="11">
        <f t="shared" si="10"/>
        <v>0.775</v>
      </c>
      <c r="S32" s="11">
        <f t="shared" si="11"/>
        <v>0.775</v>
      </c>
      <c r="T32" s="11">
        <f t="shared" si="12"/>
        <v>0.775</v>
      </c>
      <c r="U32" s="6"/>
      <c r="V32" s="6"/>
    </row>
    <row r="33" spans="1:22" ht="12.75">
      <c r="A33" s="16"/>
      <c r="B33" s="2">
        <v>32</v>
      </c>
      <c r="C33" s="11">
        <f t="shared" si="13"/>
        <v>0.32</v>
      </c>
      <c r="D33" s="11">
        <f t="shared" si="14"/>
        <v>0.352</v>
      </c>
      <c r="E33" s="11">
        <f t="shared" si="15"/>
        <v>0.384</v>
      </c>
      <c r="F33" s="11">
        <f t="shared" si="16"/>
        <v>0.416</v>
      </c>
      <c r="G33" s="11">
        <f t="shared" si="17"/>
        <v>0.448</v>
      </c>
      <c r="H33" s="11">
        <f t="shared" si="0"/>
        <v>0.48</v>
      </c>
      <c r="I33" s="11">
        <f t="shared" si="1"/>
        <v>0.512</v>
      </c>
      <c r="J33" s="11">
        <f t="shared" si="2"/>
        <v>0.544</v>
      </c>
      <c r="K33" s="11">
        <f t="shared" si="3"/>
        <v>0.576</v>
      </c>
      <c r="L33" s="11">
        <f t="shared" si="4"/>
        <v>0.608</v>
      </c>
      <c r="M33" s="11">
        <f t="shared" si="5"/>
        <v>0.64</v>
      </c>
      <c r="N33" s="11">
        <f t="shared" si="6"/>
        <v>0.672</v>
      </c>
      <c r="O33" s="11">
        <f t="shared" si="7"/>
        <v>0.704</v>
      </c>
      <c r="P33" s="11">
        <f t="shared" si="8"/>
        <v>0.736</v>
      </c>
      <c r="Q33" s="11">
        <f t="shared" si="9"/>
        <v>0.768</v>
      </c>
      <c r="R33" s="11">
        <f t="shared" si="10"/>
        <v>0.8</v>
      </c>
      <c r="S33" s="11">
        <f t="shared" si="11"/>
        <v>0.8</v>
      </c>
      <c r="T33" s="11">
        <f t="shared" si="12"/>
        <v>0.8</v>
      </c>
      <c r="U33" s="6"/>
      <c r="V33" s="6"/>
    </row>
    <row r="34" spans="1:22" ht="12.75">
      <c r="A34" s="16"/>
      <c r="B34" s="2">
        <v>33</v>
      </c>
      <c r="C34" s="11">
        <f t="shared" si="13"/>
        <v>0.33</v>
      </c>
      <c r="D34" s="11">
        <f t="shared" si="14"/>
        <v>0.363</v>
      </c>
      <c r="E34" s="11">
        <f t="shared" si="15"/>
        <v>0.396</v>
      </c>
      <c r="F34" s="11">
        <f t="shared" si="16"/>
        <v>0.429</v>
      </c>
      <c r="G34" s="11">
        <f t="shared" si="17"/>
        <v>0.462</v>
      </c>
      <c r="H34" s="11">
        <f t="shared" si="0"/>
        <v>0.495</v>
      </c>
      <c r="I34" s="11">
        <f t="shared" si="1"/>
        <v>0.528</v>
      </c>
      <c r="J34" s="11">
        <f t="shared" si="2"/>
        <v>0.561</v>
      </c>
      <c r="K34" s="11">
        <f t="shared" si="3"/>
        <v>0.594</v>
      </c>
      <c r="L34" s="11">
        <f t="shared" si="4"/>
        <v>0.627</v>
      </c>
      <c r="M34" s="11">
        <f t="shared" si="5"/>
        <v>0.66</v>
      </c>
      <c r="N34" s="11">
        <f t="shared" si="6"/>
        <v>0.6930000000000001</v>
      </c>
      <c r="O34" s="11">
        <f t="shared" si="7"/>
        <v>0.726</v>
      </c>
      <c r="P34" s="11">
        <f t="shared" si="8"/>
        <v>0.759</v>
      </c>
      <c r="Q34" s="11">
        <f t="shared" si="9"/>
        <v>0.792</v>
      </c>
      <c r="R34" s="11">
        <f t="shared" si="10"/>
        <v>0.8</v>
      </c>
      <c r="S34" s="11">
        <f t="shared" si="11"/>
        <v>0.8</v>
      </c>
      <c r="T34" s="11">
        <f t="shared" si="12"/>
        <v>0.8</v>
      </c>
      <c r="U34" s="6"/>
      <c r="V34" s="6"/>
    </row>
    <row r="35" spans="1:22" ht="12.75">
      <c r="A35" s="16"/>
      <c r="B35" s="2">
        <v>34</v>
      </c>
      <c r="C35" s="11"/>
      <c r="D35" s="11">
        <f t="shared" si="14"/>
        <v>0.374</v>
      </c>
      <c r="E35" s="11">
        <f t="shared" si="15"/>
        <v>0.40800000000000003</v>
      </c>
      <c r="F35" s="11">
        <f t="shared" si="16"/>
        <v>0.442</v>
      </c>
      <c r="G35" s="11">
        <f t="shared" si="17"/>
        <v>0.47600000000000003</v>
      </c>
      <c r="H35" s="11">
        <f t="shared" si="0"/>
        <v>0.51</v>
      </c>
      <c r="I35" s="11">
        <f t="shared" si="1"/>
        <v>0.544</v>
      </c>
      <c r="J35" s="11">
        <f t="shared" si="2"/>
        <v>0.5780000000000001</v>
      </c>
      <c r="K35" s="11">
        <f t="shared" si="3"/>
        <v>0.612</v>
      </c>
      <c r="L35" s="11">
        <f t="shared" si="4"/>
        <v>0.646</v>
      </c>
      <c r="M35" s="11">
        <f t="shared" si="5"/>
        <v>0.68</v>
      </c>
      <c r="N35" s="11">
        <f t="shared" si="6"/>
        <v>0.7140000000000001</v>
      </c>
      <c r="O35" s="11">
        <f t="shared" si="7"/>
        <v>0.748</v>
      </c>
      <c r="P35" s="11">
        <f t="shared" si="8"/>
        <v>0.782</v>
      </c>
      <c r="Q35" s="11">
        <f t="shared" si="9"/>
        <v>0.8</v>
      </c>
      <c r="R35" s="11">
        <f t="shared" si="10"/>
        <v>0.8</v>
      </c>
      <c r="S35" s="11">
        <f t="shared" si="11"/>
        <v>0.8</v>
      </c>
      <c r="T35" s="11">
        <f t="shared" si="12"/>
        <v>0.8</v>
      </c>
      <c r="U35" s="6"/>
      <c r="V35" s="6"/>
    </row>
    <row r="36" spans="1:22" ht="12.75">
      <c r="A36" s="16"/>
      <c r="B36" s="2">
        <v>35</v>
      </c>
      <c r="C36" s="11"/>
      <c r="D36" s="11"/>
      <c r="E36" s="11">
        <f t="shared" si="15"/>
        <v>0.42</v>
      </c>
      <c r="F36" s="11">
        <f t="shared" si="16"/>
        <v>0.45499999999999996</v>
      </c>
      <c r="G36" s="11">
        <f t="shared" si="17"/>
        <v>0.49</v>
      </c>
      <c r="H36" s="11">
        <f t="shared" si="0"/>
        <v>0.525</v>
      </c>
      <c r="I36" s="11">
        <f t="shared" si="1"/>
        <v>0.56</v>
      </c>
      <c r="J36" s="11">
        <f t="shared" si="2"/>
        <v>0.5950000000000001</v>
      </c>
      <c r="K36" s="11">
        <f t="shared" si="3"/>
        <v>0.63</v>
      </c>
      <c r="L36" s="11">
        <f t="shared" si="4"/>
        <v>0.665</v>
      </c>
      <c r="M36" s="11">
        <f t="shared" si="5"/>
        <v>0.7000000000000001</v>
      </c>
      <c r="N36" s="11">
        <f t="shared" si="6"/>
        <v>0.7350000000000001</v>
      </c>
      <c r="O36" s="11">
        <f t="shared" si="7"/>
        <v>0.7699999999999999</v>
      </c>
      <c r="P36" s="11">
        <f t="shared" si="8"/>
        <v>0.8</v>
      </c>
      <c r="Q36" s="11">
        <f t="shared" si="9"/>
        <v>0.8</v>
      </c>
      <c r="R36" s="11">
        <f t="shared" si="10"/>
        <v>0.8</v>
      </c>
      <c r="S36" s="11">
        <f t="shared" si="11"/>
        <v>0.8</v>
      </c>
      <c r="T36" s="11">
        <f t="shared" si="12"/>
        <v>0.8</v>
      </c>
      <c r="U36" s="6"/>
      <c r="V36" s="6"/>
    </row>
    <row r="37" spans="1:22" ht="12.75">
      <c r="A37" s="16"/>
      <c r="B37" s="2">
        <v>36</v>
      </c>
      <c r="C37" s="11"/>
      <c r="D37" s="11"/>
      <c r="E37" s="11"/>
      <c r="F37" s="11">
        <f t="shared" si="16"/>
        <v>0.46799999999999997</v>
      </c>
      <c r="G37" s="11">
        <f t="shared" si="17"/>
        <v>0.504</v>
      </c>
      <c r="H37" s="11">
        <f t="shared" si="0"/>
        <v>0.54</v>
      </c>
      <c r="I37" s="11">
        <f t="shared" si="1"/>
        <v>0.5760000000000001</v>
      </c>
      <c r="J37" s="11">
        <f t="shared" si="2"/>
        <v>0.6120000000000001</v>
      </c>
      <c r="K37" s="11">
        <f t="shared" si="3"/>
        <v>0.6479999999999999</v>
      </c>
      <c r="L37" s="11">
        <f t="shared" si="4"/>
        <v>0.6839999999999999</v>
      </c>
      <c r="M37" s="11">
        <f t="shared" si="5"/>
        <v>0.72</v>
      </c>
      <c r="N37" s="11">
        <f t="shared" si="6"/>
        <v>0.756</v>
      </c>
      <c r="O37" s="11">
        <f t="shared" si="7"/>
        <v>0.7919999999999999</v>
      </c>
      <c r="P37" s="11">
        <f t="shared" si="8"/>
        <v>0.8</v>
      </c>
      <c r="Q37" s="11">
        <f t="shared" si="9"/>
        <v>0.8</v>
      </c>
      <c r="R37" s="11">
        <f t="shared" si="10"/>
        <v>0.8</v>
      </c>
      <c r="S37" s="11">
        <f t="shared" si="11"/>
        <v>0.8</v>
      </c>
      <c r="T37" s="11">
        <f t="shared" si="12"/>
        <v>0.8</v>
      </c>
      <c r="U37" s="6"/>
      <c r="V37" s="6"/>
    </row>
    <row r="38" spans="1:22" ht="12.75">
      <c r="A38" s="16"/>
      <c r="B38" s="2">
        <v>37</v>
      </c>
      <c r="C38" s="11"/>
      <c r="D38" s="11"/>
      <c r="E38" s="11"/>
      <c r="F38" s="11"/>
      <c r="G38" s="11">
        <f t="shared" si="17"/>
        <v>0.518</v>
      </c>
      <c r="H38" s="11">
        <f t="shared" si="0"/>
        <v>0.5549999999999999</v>
      </c>
      <c r="I38" s="11">
        <f t="shared" si="1"/>
        <v>0.592</v>
      </c>
      <c r="J38" s="11">
        <f t="shared" si="2"/>
        <v>0.629</v>
      </c>
      <c r="K38" s="11">
        <f t="shared" si="3"/>
        <v>0.6659999999999999</v>
      </c>
      <c r="L38" s="11">
        <f t="shared" si="4"/>
        <v>0.703</v>
      </c>
      <c r="M38" s="11">
        <f t="shared" si="5"/>
        <v>0.74</v>
      </c>
      <c r="N38" s="11">
        <f t="shared" si="6"/>
        <v>0.777</v>
      </c>
      <c r="O38" s="11">
        <f t="shared" si="7"/>
        <v>0.8</v>
      </c>
      <c r="P38" s="11">
        <f t="shared" si="8"/>
        <v>0.8</v>
      </c>
      <c r="Q38" s="11">
        <f t="shared" si="9"/>
        <v>0.8</v>
      </c>
      <c r="R38" s="11">
        <f t="shared" si="10"/>
        <v>0.8</v>
      </c>
      <c r="S38" s="11">
        <f t="shared" si="11"/>
        <v>0.8</v>
      </c>
      <c r="T38" s="11">
        <f t="shared" si="12"/>
        <v>0.8</v>
      </c>
      <c r="U38" s="6"/>
      <c r="V38" s="6"/>
    </row>
    <row r="39" spans="1:22" ht="12.75">
      <c r="A39" s="16"/>
      <c r="B39" s="2">
        <v>38</v>
      </c>
      <c r="C39" s="11"/>
      <c r="D39" s="11"/>
      <c r="E39" s="11"/>
      <c r="F39" s="11"/>
      <c r="G39" s="11"/>
      <c r="H39" s="11">
        <f t="shared" si="0"/>
        <v>0.57</v>
      </c>
      <c r="I39" s="11">
        <f t="shared" si="1"/>
        <v>0.608</v>
      </c>
      <c r="J39" s="11">
        <f t="shared" si="2"/>
        <v>0.646</v>
      </c>
      <c r="K39" s="11">
        <f t="shared" si="3"/>
        <v>0.6839999999999999</v>
      </c>
      <c r="L39" s="11">
        <f t="shared" si="4"/>
        <v>0.722</v>
      </c>
      <c r="M39" s="11">
        <f t="shared" si="5"/>
        <v>0.76</v>
      </c>
      <c r="N39" s="11">
        <f t="shared" si="6"/>
        <v>0.798</v>
      </c>
      <c r="O39" s="11">
        <f t="shared" si="7"/>
        <v>0.8</v>
      </c>
      <c r="P39" s="11">
        <f t="shared" si="8"/>
        <v>0.8</v>
      </c>
      <c r="Q39" s="11">
        <f t="shared" si="9"/>
        <v>0.8</v>
      </c>
      <c r="R39" s="11">
        <f t="shared" si="10"/>
        <v>0.8</v>
      </c>
      <c r="S39" s="11">
        <f t="shared" si="11"/>
        <v>0.8</v>
      </c>
      <c r="T39" s="11">
        <f t="shared" si="12"/>
        <v>0.8</v>
      </c>
      <c r="U39" s="6"/>
      <c r="V39" s="6"/>
    </row>
    <row r="40" spans="1:22" ht="12.75">
      <c r="A40" s="16"/>
      <c r="B40" s="2">
        <v>39</v>
      </c>
      <c r="C40" s="11"/>
      <c r="D40" s="11"/>
      <c r="E40" s="11"/>
      <c r="F40" s="11"/>
      <c r="G40" s="11"/>
      <c r="H40" s="11"/>
      <c r="I40" s="11">
        <f t="shared" si="1"/>
        <v>0.624</v>
      </c>
      <c r="J40" s="11">
        <f t="shared" si="2"/>
        <v>0.663</v>
      </c>
      <c r="K40" s="11">
        <f t="shared" si="3"/>
        <v>0.702</v>
      </c>
      <c r="L40" s="11">
        <f t="shared" si="4"/>
        <v>0.741</v>
      </c>
      <c r="M40" s="11">
        <f t="shared" si="5"/>
        <v>0.78</v>
      </c>
      <c r="N40" s="11">
        <f t="shared" si="6"/>
        <v>0.8</v>
      </c>
      <c r="O40" s="11">
        <f t="shared" si="7"/>
        <v>0.8</v>
      </c>
      <c r="P40" s="11">
        <f t="shared" si="8"/>
        <v>0.8</v>
      </c>
      <c r="Q40" s="11">
        <f t="shared" si="9"/>
        <v>0.8</v>
      </c>
      <c r="R40" s="11">
        <f t="shared" si="10"/>
        <v>0.8</v>
      </c>
      <c r="S40" s="11">
        <f t="shared" si="11"/>
        <v>0.8</v>
      </c>
      <c r="T40" s="11">
        <f t="shared" si="12"/>
        <v>0.8</v>
      </c>
      <c r="U40" s="6"/>
      <c r="V40" s="6"/>
    </row>
    <row r="41" spans="1:22" ht="12.75">
      <c r="A41" s="18"/>
      <c r="B41" s="2">
        <v>40</v>
      </c>
      <c r="C41" s="11"/>
      <c r="D41" s="11"/>
      <c r="E41" s="11"/>
      <c r="F41" s="11"/>
      <c r="G41" s="11"/>
      <c r="H41" s="11"/>
      <c r="I41" s="11"/>
      <c r="J41" s="11">
        <f t="shared" si="2"/>
        <v>0.68</v>
      </c>
      <c r="K41" s="11">
        <f t="shared" si="3"/>
        <v>0.72</v>
      </c>
      <c r="L41" s="11">
        <f t="shared" si="4"/>
        <v>0.76</v>
      </c>
      <c r="M41" s="11">
        <f t="shared" si="5"/>
        <v>0.8</v>
      </c>
      <c r="N41" s="11">
        <f t="shared" si="6"/>
        <v>0.8</v>
      </c>
      <c r="O41" s="11">
        <f t="shared" si="7"/>
        <v>0.8</v>
      </c>
      <c r="P41" s="11">
        <f t="shared" si="8"/>
        <v>0.8</v>
      </c>
      <c r="Q41" s="11">
        <f t="shared" si="9"/>
        <v>0.8</v>
      </c>
      <c r="R41" s="11">
        <f t="shared" si="10"/>
        <v>0.8</v>
      </c>
      <c r="S41" s="11">
        <f t="shared" si="11"/>
        <v>0.8</v>
      </c>
      <c r="T41" s="11">
        <f t="shared" si="12"/>
        <v>0.8</v>
      </c>
      <c r="U41" s="6"/>
      <c r="V41" s="6"/>
    </row>
    <row r="42" spans="1:22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18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21" ht="12.75">
      <c r="A44" s="6" t="s">
        <v>18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.75">
      <c r="A45" s="6" t="s">
        <v>20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18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</sheetData>
  <sheetProtection/>
  <printOptions/>
  <pageMargins left="0.25" right="0.25" top="0.25" bottom="0.25" header="0.25" footer="0.5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Brookline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 Cossette</dc:creator>
  <cp:keywords/>
  <dc:description/>
  <cp:lastModifiedBy>mcmanus_j</cp:lastModifiedBy>
  <cp:lastPrinted>2018-02-21T15:53:40Z</cp:lastPrinted>
  <dcterms:created xsi:type="dcterms:W3CDTF">2004-10-21T18:16:12Z</dcterms:created>
  <dcterms:modified xsi:type="dcterms:W3CDTF">2018-02-21T16:13:12Z</dcterms:modified>
  <cp:category/>
  <cp:version/>
  <cp:contentType/>
  <cp:contentStatus/>
</cp:coreProperties>
</file>